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aronshaw/Downloads/"/>
    </mc:Choice>
  </mc:AlternateContent>
  <xr:revisionPtr revIDLastSave="0" documentId="8_{5CF57F28-DCEA-C541-BEB7-A9593B4E8C33}" xr6:coauthVersionLast="47" xr6:coauthVersionMax="47" xr10:uidLastSave="{00000000-0000-0000-0000-000000000000}"/>
  <bookViews>
    <workbookView xWindow="0" yWindow="760" windowWidth="30240" windowHeight="17180" xr2:uid="{38706A51-5A1B-C24C-B012-72D22E10E7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17" i="1"/>
  <c r="C20" i="1" s="1"/>
  <c r="D14" i="1"/>
  <c r="C23" i="1" l="1"/>
  <c r="D20" i="1"/>
  <c r="C24" i="1" l="1"/>
  <c r="C26" i="1" s="1"/>
  <c r="C28" i="1" s="1"/>
  <c r="C55" i="1"/>
  <c r="C31" i="1" l="1"/>
  <c r="C59" i="1" l="1"/>
  <c r="C60" i="1" s="1"/>
  <c r="C33" i="1"/>
  <c r="C45" i="1" s="1"/>
  <c r="C51" i="1" l="1"/>
  <c r="C52" i="1" s="1"/>
  <c r="C46" i="1"/>
</calcChain>
</file>

<file path=xl/sharedStrings.xml><?xml version="1.0" encoding="utf-8"?>
<sst xmlns="http://schemas.openxmlformats.org/spreadsheetml/2006/main" count="73" uniqueCount="70">
  <si>
    <t>Canine Calorie and Nutrition for Weight Loss and Worksheet</t>
  </si>
  <si>
    <t>Only enter information into the yellow fields</t>
  </si>
  <si>
    <t>Results will be autocalculated and provided in the blue cells</t>
  </si>
  <si>
    <t>Part 1: Calculate Ideal Body Weight</t>
  </si>
  <si>
    <t>Current BW</t>
  </si>
  <si>
    <t>Kg (lb/2.2)</t>
  </si>
  <si>
    <t>Lbs</t>
  </si>
  <si>
    <t>Instructions/ Comments</t>
  </si>
  <si>
    <t xml:space="preserve">Insert the dogs current body weight in kg and BCS out of 9. </t>
  </si>
  <si>
    <t>Current BCS (1-9)</t>
  </si>
  <si>
    <t xml:space="preserve">The ideal BW will be provided in the light blue shaded cell; this is the BW that all futher calculations will be based off of. </t>
  </si>
  <si>
    <t>% overweight (each point =10%)</t>
  </si>
  <si>
    <t>Ideal BW= % overweight x Current BW</t>
  </si>
  <si>
    <t>Remember, this is a starting point and regular reevalutations are important to adjust the target weight as needed.</t>
  </si>
  <si>
    <t>Part 2: Calculate Daily Caloric Requirement</t>
  </si>
  <si>
    <t>Ideal BW (kg) (from calcuation above)</t>
  </si>
  <si>
    <t>Formula</t>
  </si>
  <si>
    <r>
      <t>The formula used for this calculation is: RER= BW^</t>
    </r>
    <r>
      <rPr>
        <sz val="14"/>
        <color rgb="FF000000"/>
        <rFont val="Calibri (Body)"/>
      </rPr>
      <t>0.75</t>
    </r>
    <r>
      <rPr>
        <sz val="14"/>
        <color rgb="FF000000"/>
        <rFont val="Calibri"/>
        <family val="2"/>
      </rPr>
      <t xml:space="preserve"> x 70   (reference: Cline et al. 2021)</t>
    </r>
  </si>
  <si>
    <r>
      <t>Ideal BW</t>
    </r>
    <r>
      <rPr>
        <vertAlign val="superscript"/>
        <sz val="18"/>
        <color rgb="FF000000"/>
        <rFont val="Calibri"/>
        <family val="2"/>
      </rPr>
      <t>0.75</t>
    </r>
  </si>
  <si>
    <r>
      <t>“Raise” the kg to 0.75, this looks like x</t>
    </r>
    <r>
      <rPr>
        <vertAlign val="superscript"/>
        <sz val="18"/>
        <color rgb="FF000000"/>
        <rFont val="Calibri"/>
        <family val="2"/>
      </rPr>
      <t>y</t>
    </r>
    <r>
      <rPr>
        <sz val="18"/>
        <color rgb="FF000000"/>
        <rFont val="Calibri"/>
        <family val="2"/>
      </rPr>
      <t xml:space="preserve"> on a calculator </t>
    </r>
  </si>
  <si>
    <r>
      <t xml:space="preserve">For dogs that are </t>
    </r>
    <r>
      <rPr>
        <b/>
        <sz val="14"/>
        <color rgb="FF000000"/>
        <rFont val="Calibri"/>
        <family val="2"/>
      </rPr>
      <t xml:space="preserve">not </t>
    </r>
    <r>
      <rPr>
        <sz val="14"/>
        <color rgb="FF000000"/>
        <rFont val="Calibri"/>
        <family val="2"/>
      </rPr>
      <t>overweight, the RER may be an appropriate daily calorie value. Dogs that are highly active and/or intact and not overweight often need additional calories</t>
    </r>
  </si>
  <si>
    <t>Resting Energy Requirement (RER) for the Ideal BW</t>
  </si>
  <si>
    <t>Multiply by 70</t>
  </si>
  <si>
    <t>Total Daily Calories</t>
  </si>
  <si>
    <t>Feed 80% of the RER for weight loss; multiply by 0.8</t>
  </si>
  <si>
    <t>This is the total daily calories recommended based on feeding for the ideal body weight (not the current BW). Weight loss typically requires feeding less than the RER.</t>
  </si>
  <si>
    <t>Treat Allowance Calories</t>
  </si>
  <si>
    <t>Multiply by 0.1</t>
  </si>
  <si>
    <t xml:space="preserve">No more than 10% of daily calories should come from treats; but a treat allowance should be provided </t>
  </si>
  <si>
    <t>Total Calories from Primary Diet</t>
  </si>
  <si>
    <t xml:space="preserve">Step 3: Calculate Daily Protein Requirement  </t>
  </si>
  <si>
    <t xml:space="preserve">High protien/ high fiber diets can assist with weight loss, and adequate protein is important for maintaining muscle mass, especially in geriatric dogs.                  Unless the dog requires a low protein diet for other comorbidities, ensure that you recommend a diet that provides adquate protien for their lifestage. </t>
  </si>
  <si>
    <t>Minimal grams/protein/day</t>
  </si>
  <si>
    <t>Step 4: Calculate Protein Density in Diet</t>
  </si>
  <si>
    <t>% Protein in diet</t>
  </si>
  <si>
    <t xml:space="preserve">Enter the % protein in the diet you are recommending. This number should be entered as a whole number (ie 25, not 0.25). </t>
  </si>
  <si>
    <t xml:space="preserve">These numbers are typically listed on the bag/can or the product website. </t>
  </si>
  <si>
    <t>kcal/kg in diet</t>
  </si>
  <si>
    <t>Grams of protein per 100 kcal</t>
  </si>
  <si>
    <t>Amount of Protein if fed daily calorie requirement</t>
  </si>
  <si>
    <t>Does this meet the minimal grams/protein/day</t>
  </si>
  <si>
    <t>Step 5: Determine caloric density of food and amount of food to feed</t>
  </si>
  <si>
    <t>Calories (kcal) per cup, can or oz</t>
  </si>
  <si>
    <t>This should be labeled clearly on the bag or can. It will say: kcal/cup ME or kcal/oz ME.  ME = metabolizable energy</t>
  </si>
  <si>
    <t>You can also find on the website of the product. If this is not easily found, the food is not recommended.</t>
  </si>
  <si>
    <r>
      <t xml:space="preserve">Total number of cups/cans/ oz </t>
    </r>
    <r>
      <rPr>
        <b/>
        <sz val="18"/>
        <color rgb="FF000000"/>
        <rFont val="Calibri"/>
        <family val="2"/>
      </rPr>
      <t>per day</t>
    </r>
  </si>
  <si>
    <t>Divide the Total Daily Food Calories  by the calories  per cup/can/oz</t>
  </si>
  <si>
    <t>Cups/cans/oz to feed per meal if feeding twice a day</t>
  </si>
  <si>
    <t>Total cups/cans/oz/ day divided by 2</t>
  </si>
  <si>
    <t>Step 6: Determine Omega 3 fatty acid dose</t>
  </si>
  <si>
    <t>Daily Dose in mg</t>
  </si>
  <si>
    <t>Dose = 100 mg/kg EPA +DHA</t>
  </si>
  <si>
    <t>Step 7: Determine how many treats are allowed per day</t>
  </si>
  <si>
    <t>Calories per treat</t>
  </si>
  <si>
    <t>Commercial treats should clearly state how many calories are in each treat on the packaging.</t>
  </si>
  <si>
    <t>Calories for treats allowed (as established in Step 2)</t>
  </si>
  <si>
    <t xml:space="preserve">See this page for examples of high and low calorie treats, including "human food" </t>
  </si>
  <si>
    <t>Treat allowance: number of treats</t>
  </si>
  <si>
    <t>https://caninearthritis.org/article/calories-treats/</t>
  </si>
  <si>
    <t>Recommended Diet and Nutrition Plan</t>
  </si>
  <si>
    <t>Fill this section in with your final recommendation and share or save to patient's file</t>
  </si>
  <si>
    <t>Brand of Diet</t>
  </si>
  <si>
    <t>Amount per day</t>
  </si>
  <si>
    <t>Brand of Treats</t>
  </si>
  <si>
    <t>Visit www.CanineArthritis.org or Email info@caninearthritis.org</t>
  </si>
  <si>
    <r>
      <t xml:space="preserve">Copyright </t>
    </r>
    <r>
      <rPr>
        <i/>
        <sz val="12"/>
        <color rgb="FF000000"/>
        <rFont val="Symbol"/>
        <charset val="2"/>
      </rPr>
      <t>Ó</t>
    </r>
    <r>
      <rPr>
        <i/>
        <sz val="12"/>
        <color rgb="FF000000"/>
        <rFont val="Calibri"/>
        <family val="2"/>
      </rPr>
      <t xml:space="preserve"> 2025 Canine Arthritis Resources &amp; Education LLC. All rights reserved.</t>
    </r>
  </si>
  <si>
    <t>Lifestage (Adult or Senior/Geriatric)</t>
  </si>
  <si>
    <t>Adult = 2.55 g protein/kg BW/day                     Senior/Geriatric = 3.8 g protein/kg BW/day</t>
  </si>
  <si>
    <t>Write either 'adult', 'senior' or 'geriatric' into the yellow cell</t>
  </si>
  <si>
    <t>This worksheet is intended to calculate the daily caloric requirement for weight loss in dogs that are overweight. It provides an estimate based on 80% of RER; some dogs may need less caloric restriction (for example, they may be started at 1x RER), particularly when starting a weight loss program. Individual variation should always be considered, and consultation with a nutritionists is advised in complex cases. Additional nutritional calculations provided include protein recommendations for dogs that do not require a protein-restricted diet and omega-3 fatty acid dose for joint support.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</si>
</sst>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4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8"/>
      <color rgb="FFE88666"/>
      <name val="Calibri"/>
      <family val="2"/>
    </font>
    <font>
      <sz val="18"/>
      <color rgb="FF000000"/>
      <name val="Calibri"/>
      <family val="2"/>
    </font>
    <font>
      <b/>
      <sz val="36"/>
      <color rgb="FF000000"/>
      <name val="Calibri"/>
      <family val="2"/>
    </font>
    <font>
      <b/>
      <sz val="36"/>
      <color rgb="FF44546A"/>
      <name val="Calibri"/>
      <family val="2"/>
    </font>
    <font>
      <sz val="16"/>
      <color rgb="FF000000"/>
      <name val="Calibri"/>
      <family val="2"/>
    </font>
    <font>
      <b/>
      <sz val="18"/>
      <color rgb="FF000000"/>
      <name val="Calibri"/>
      <family val="2"/>
    </font>
    <font>
      <b/>
      <sz val="28"/>
      <color rgb="FF000000"/>
      <name val="Calibri"/>
      <family val="2"/>
    </font>
    <font>
      <b/>
      <sz val="18"/>
      <color rgb="FFE88666"/>
      <name val="Calibri"/>
      <family val="2"/>
    </font>
    <font>
      <sz val="14"/>
      <color rgb="FF000000"/>
      <name val="Calibri"/>
      <family val="2"/>
    </font>
    <font>
      <sz val="18"/>
      <color rgb="FF404040"/>
      <name val="Calibri"/>
      <family val="2"/>
    </font>
    <font>
      <b/>
      <sz val="26"/>
      <color rgb="FF000000"/>
      <name val="Calibri"/>
      <family val="2"/>
    </font>
    <font>
      <sz val="14"/>
      <color rgb="FF000000"/>
      <name val="Calibri (Body)"/>
    </font>
    <font>
      <vertAlign val="superscript"/>
      <sz val="18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8"/>
      <color rgb="FFFF0000"/>
      <name val="Calibri"/>
      <family val="2"/>
    </font>
    <font>
      <u/>
      <sz val="18"/>
      <color rgb="FF0563C1"/>
      <name val="Calibri"/>
      <family val="2"/>
    </font>
    <font>
      <b/>
      <sz val="24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i/>
      <sz val="12"/>
      <color rgb="FF000000"/>
      <name val="Symbol"/>
      <charset val="2"/>
    </font>
    <font>
      <sz val="10"/>
      <color rgb="FFEEF0FF"/>
      <name val="Arial Unicode MS"/>
      <family val="2"/>
    </font>
  </fonts>
  <fills count="11">
    <fill>
      <patternFill patternType="none"/>
    </fill>
    <fill>
      <patternFill patternType="gray125"/>
    </fill>
    <fill>
      <patternFill patternType="solid">
        <fgColor rgb="FFE8866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04040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rgb="FF9CC2E5"/>
        <bgColor rgb="FF000000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4" fillId="2" borderId="0" xfId="0" applyFont="1" applyFill="1"/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1" fontId="12" fillId="5" borderId="28" xfId="0" applyNumberFormat="1" applyFont="1" applyFill="1" applyBorder="1" applyAlignment="1">
      <alignment horizontal="center"/>
    </xf>
    <xf numFmtId="1" fontId="3" fillId="0" borderId="29" xfId="0" applyNumberFormat="1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1" fontId="12" fillId="3" borderId="13" xfId="0" applyNumberFormat="1" applyFont="1" applyFill="1" applyBorder="1" applyAlignment="1">
      <alignment horizontal="center"/>
    </xf>
    <xf numFmtId="1" fontId="3" fillId="3" borderId="13" xfId="0" applyNumberFormat="1" applyFont="1" applyFill="1" applyBorder="1" applyAlignment="1">
      <alignment horizontal="center" vertical="center" wrapText="1"/>
    </xf>
    <xf numFmtId="1" fontId="10" fillId="3" borderId="14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0" fontId="3" fillId="0" borderId="31" xfId="0" applyFont="1" applyBorder="1" applyAlignment="1">
      <alignment horizontal="center" vertical="center" wrapText="1"/>
    </xf>
    <xf numFmtId="1" fontId="3" fillId="0" borderId="23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7" fillId="0" borderId="0" xfId="0" applyFont="1"/>
    <xf numFmtId="0" fontId="17" fillId="0" borderId="0" xfId="0" applyFont="1"/>
    <xf numFmtId="0" fontId="3" fillId="0" borderId="26" xfId="0" applyFont="1" applyBorder="1" applyAlignment="1">
      <alignment vertical="center" wrapText="1"/>
    </xf>
    <xf numFmtId="1" fontId="3" fillId="0" borderId="34" xfId="0" applyNumberFormat="1" applyFont="1" applyBorder="1" applyAlignment="1">
      <alignment horizontal="center" vertical="center" wrapText="1"/>
    </xf>
    <xf numFmtId="0" fontId="10" fillId="0" borderId="26" xfId="0" applyFont="1" applyBorder="1" applyAlignment="1">
      <alignment vertical="center" wrapText="1"/>
    </xf>
    <xf numFmtId="0" fontId="3" fillId="0" borderId="26" xfId="0" applyFont="1" applyBorder="1"/>
    <xf numFmtId="1" fontId="8" fillId="5" borderId="39" xfId="0" applyNumberFormat="1" applyFont="1" applyFill="1" applyBorder="1" applyAlignment="1">
      <alignment horizontal="center" vertical="center" wrapText="1"/>
    </xf>
    <xf numFmtId="0" fontId="7" fillId="0" borderId="30" xfId="0" applyFont="1" applyBorder="1" applyAlignment="1">
      <alignment vertical="center" wrapText="1"/>
    </xf>
    <xf numFmtId="0" fontId="12" fillId="3" borderId="27" xfId="0" applyFont="1" applyFill="1" applyBorder="1" applyAlignment="1">
      <alignment horizontal="center" vertical="center" wrapText="1"/>
    </xf>
    <xf numFmtId="1" fontId="8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" fontId="3" fillId="4" borderId="23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7" fillId="0" borderId="4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1" fontId="3" fillId="4" borderId="34" xfId="0" applyNumberFormat="1" applyFont="1" applyFill="1" applyBorder="1" applyAlignment="1">
      <alignment horizontal="center" vertical="center" wrapText="1"/>
    </xf>
    <xf numFmtId="0" fontId="7" fillId="0" borderId="35" xfId="0" applyFont="1" applyBorder="1" applyAlignment="1">
      <alignment vertical="center" wrapText="1"/>
    </xf>
    <xf numFmtId="164" fontId="3" fillId="0" borderId="34" xfId="0" applyNumberFormat="1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 wrapText="1"/>
    </xf>
    <xf numFmtId="1" fontId="7" fillId="5" borderId="34" xfId="0" applyNumberFormat="1" applyFont="1" applyFill="1" applyBorder="1" applyAlignment="1">
      <alignment horizontal="center" vertical="center" wrapText="1"/>
    </xf>
    <xf numFmtId="1" fontId="3" fillId="0" borderId="39" xfId="0" applyNumberFormat="1" applyFont="1" applyBorder="1" applyAlignment="1">
      <alignment horizontal="center" vertical="center" wrapText="1"/>
    </xf>
    <xf numFmtId="0" fontId="7" fillId="0" borderId="4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4" borderId="23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164" fontId="8" fillId="5" borderId="2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48" xfId="0" applyFont="1" applyBorder="1" applyAlignment="1">
      <alignment horizontal="center" vertical="center" wrapText="1"/>
    </xf>
    <xf numFmtId="1" fontId="8" fillId="5" borderId="17" xfId="0" applyNumberFormat="1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12" fillId="5" borderId="21" xfId="0" applyNumberFormat="1" applyFont="1" applyFill="1" applyBorder="1" applyAlignment="1">
      <alignment horizontal="center" vertical="center" wrapText="1"/>
    </xf>
    <xf numFmtId="0" fontId="3" fillId="10" borderId="31" xfId="0" applyFont="1" applyFill="1" applyBorder="1" applyAlignment="1">
      <alignment horizontal="center" vertical="center" wrapText="1"/>
    </xf>
    <xf numFmtId="0" fontId="3" fillId="10" borderId="33" xfId="0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center" vertical="center" wrapText="1"/>
    </xf>
    <xf numFmtId="0" fontId="3" fillId="8" borderId="38" xfId="0" applyFont="1" applyFill="1" applyBorder="1" applyAlignment="1">
      <alignment horizontal="center" vertical="center" wrapText="1"/>
    </xf>
    <xf numFmtId="0" fontId="2" fillId="3" borderId="0" xfId="0" applyFont="1" applyFill="1"/>
    <xf numFmtId="0" fontId="3" fillId="0" borderId="0" xfId="0" applyFont="1" applyAlignment="1">
      <alignment horizontal="center"/>
    </xf>
    <xf numFmtId="0" fontId="23" fillId="0" borderId="0" xfId="0" applyFont="1"/>
    <xf numFmtId="0" fontId="6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" fontId="10" fillId="0" borderId="5" xfId="0" applyNumberFormat="1" applyFont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0" fontId="5" fillId="3" borderId="5" xfId="0" applyFont="1" applyFill="1" applyBorder="1" applyAlignment="1">
      <alignment horizontal="center" vertical="top"/>
    </xf>
    <xf numFmtId="0" fontId="6" fillId="0" borderId="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164" fontId="11" fillId="7" borderId="21" xfId="0" applyNumberFormat="1" applyFont="1" applyFill="1" applyBorder="1" applyAlignment="1">
      <alignment horizontal="center" vertical="center" wrapText="1"/>
    </xf>
    <xf numFmtId="164" fontId="11" fillId="7" borderId="22" xfId="0" applyNumberFormat="1" applyFont="1" applyFill="1" applyBorder="1" applyAlignment="1">
      <alignment horizontal="center" vertical="center" wrapText="1"/>
    </xf>
    <xf numFmtId="164" fontId="11" fillId="7" borderId="23" xfId="0" applyNumberFormat="1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65" fontId="3" fillId="0" borderId="20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1" fontId="10" fillId="0" borderId="26" xfId="0" applyNumberFormat="1" applyFont="1" applyBorder="1" applyAlignment="1">
      <alignment horizontal="center" vertical="center" wrapText="1"/>
    </xf>
    <xf numFmtId="1" fontId="10" fillId="0" borderId="30" xfId="0" applyNumberFormat="1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2" fontId="3" fillId="0" borderId="34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vertical="center" wrapText="1"/>
    </xf>
    <xf numFmtId="0" fontId="3" fillId="0" borderId="3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1" fontId="16" fillId="0" borderId="34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1" fontId="8" fillId="5" borderId="34" xfId="0" applyNumberFormat="1" applyFont="1" applyFill="1" applyBorder="1" applyAlignment="1">
      <alignment horizontal="center" vertical="center" wrapText="1"/>
    </xf>
    <xf numFmtId="1" fontId="3" fillId="0" borderId="34" xfId="0" applyNumberFormat="1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0" fontId="18" fillId="0" borderId="7" xfId="1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/>
    </xf>
    <xf numFmtId="0" fontId="19" fillId="6" borderId="14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7" fillId="9" borderId="46" xfId="0" applyFont="1" applyFill="1" applyBorder="1" applyAlignment="1">
      <alignment horizontal="center" vertical="center" wrapText="1"/>
    </xf>
    <xf numFmtId="0" fontId="7" fillId="9" borderId="4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8" borderId="12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7" fillId="8" borderId="47" xfId="0" applyFont="1" applyFill="1" applyBorder="1" applyAlignment="1">
      <alignment horizontal="center" vertical="center"/>
    </xf>
    <xf numFmtId="0" fontId="7" fillId="8" borderId="4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1" fontId="8" fillId="5" borderId="39" xfId="0" applyNumberFormat="1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70AD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1447800</xdr:colOff>
      <xdr:row>1</xdr:row>
      <xdr:rowOff>266700</xdr:rowOff>
    </xdr:from>
    <xdr:to>
      <xdr:col>3</xdr:col>
      <xdr:colOff>1409700</xdr:colOff>
      <xdr:row>1</xdr:row>
      <xdr:rowOff>1713410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146711-FECE-DC4B-86ED-89E2A1283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2400" y="495300"/>
          <a:ext cx="3517900" cy="1446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aninearthritis.org/article/calories-trea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355E2-8DB0-B846-91BF-D9FF247378A2}">
  <dimension ref="A1:G71"/>
  <sheetViews>
    <sheetView tabSelected="1" workbookViewId="0">
      <selection activeCell="C58" sqref="C58"/>
    </sheetView>
  </sheetViews>
  <sheetFormatPr baseColWidth="10" defaultRowHeight="24" x14ac:dyDescent="0.3"/>
  <cols>
    <col min="1" max="1" width="3" style="79" customWidth="1"/>
    <col min="2" max="2" width="46.6640625" style="80" customWidth="1"/>
    <col min="3" max="3" width="46.6640625" style="4" customWidth="1"/>
    <col min="4" max="5" width="43.83203125" style="4" customWidth="1"/>
    <col min="6" max="6" width="3" style="79" customWidth="1"/>
    <col min="7" max="7" width="68.6640625" style="4" customWidth="1"/>
    <col min="8" max="11" width="23.6640625" style="4" customWidth="1"/>
    <col min="12" max="16384" width="10.83203125" style="4"/>
  </cols>
  <sheetData>
    <row r="1" spans="1:7" ht="18" customHeight="1" x14ac:dyDescent="0.3">
      <c r="A1" s="1"/>
      <c r="B1" s="2"/>
      <c r="C1" s="3"/>
      <c r="D1" s="3"/>
      <c r="E1" s="3"/>
      <c r="F1" s="1"/>
    </row>
    <row r="2" spans="1:7" ht="142" customHeight="1" x14ac:dyDescent="0.3">
      <c r="A2" s="1"/>
      <c r="B2" s="144"/>
      <c r="C2" s="145"/>
      <c r="D2" s="145"/>
      <c r="E2" s="146"/>
      <c r="F2" s="1"/>
    </row>
    <row r="3" spans="1:7" ht="50" customHeight="1" x14ac:dyDescent="0.55000000000000004">
      <c r="A3" s="7"/>
      <c r="B3" s="88" t="s">
        <v>0</v>
      </c>
      <c r="C3" s="89"/>
      <c r="D3" s="89"/>
      <c r="E3" s="90"/>
      <c r="F3" s="7"/>
    </row>
    <row r="4" spans="1:7" ht="35" customHeight="1" x14ac:dyDescent="0.3">
      <c r="A4" s="1"/>
      <c r="B4" s="91" t="s">
        <v>69</v>
      </c>
      <c r="C4" s="92"/>
      <c r="D4" s="92"/>
      <c r="E4" s="93"/>
      <c r="F4" s="1"/>
    </row>
    <row r="5" spans="1:7" x14ac:dyDescent="0.3">
      <c r="A5" s="1"/>
      <c r="B5" s="91"/>
      <c r="C5" s="92"/>
      <c r="D5" s="92"/>
      <c r="E5" s="93"/>
      <c r="F5" s="1"/>
    </row>
    <row r="6" spans="1:7" x14ac:dyDescent="0.3">
      <c r="A6" s="1"/>
      <c r="B6" s="91"/>
      <c r="C6" s="92"/>
      <c r="D6" s="92"/>
      <c r="E6" s="93"/>
      <c r="F6" s="1"/>
    </row>
    <row r="7" spans="1:7" x14ac:dyDescent="0.3">
      <c r="A7" s="1"/>
      <c r="B7" s="91"/>
      <c r="C7" s="92"/>
      <c r="D7" s="92"/>
      <c r="E7" s="93"/>
      <c r="F7" s="1"/>
    </row>
    <row r="8" spans="1:7" ht="16" customHeight="1" x14ac:dyDescent="0.3">
      <c r="A8" s="1"/>
      <c r="B8" s="94"/>
      <c r="C8" s="95"/>
      <c r="D8" s="95"/>
      <c r="E8" s="96"/>
      <c r="F8" s="1"/>
    </row>
    <row r="9" spans="1:7" ht="45" customHeight="1" thickBot="1" x14ac:dyDescent="0.6">
      <c r="A9" s="1"/>
      <c r="B9" s="97" t="s">
        <v>1</v>
      </c>
      <c r="C9" s="98"/>
      <c r="D9" s="98"/>
      <c r="E9" s="99"/>
      <c r="F9" s="1"/>
    </row>
    <row r="10" spans="1:7" ht="35" customHeight="1" thickBot="1" x14ac:dyDescent="0.5">
      <c r="A10" s="1"/>
      <c r="B10" s="100" t="s">
        <v>2</v>
      </c>
      <c r="C10" s="101"/>
      <c r="D10" s="101"/>
      <c r="E10" s="102"/>
      <c r="F10" s="1"/>
    </row>
    <row r="11" spans="1:7" ht="18" customHeight="1" thickBot="1" x14ac:dyDescent="0.5">
      <c r="A11" s="1"/>
      <c r="B11" s="8"/>
      <c r="C11" s="9"/>
      <c r="D11" s="9"/>
      <c r="E11" s="10"/>
      <c r="F11" s="1"/>
    </row>
    <row r="12" spans="1:7" s="11" customFormat="1" ht="25" thickBot="1" x14ac:dyDescent="0.35">
      <c r="A12" s="1"/>
      <c r="B12" s="85" t="s">
        <v>3</v>
      </c>
      <c r="C12" s="86"/>
      <c r="D12" s="86"/>
      <c r="E12" s="87"/>
      <c r="F12" s="1"/>
    </row>
    <row r="13" spans="1:7" s="11" customFormat="1" ht="25" x14ac:dyDescent="0.3">
      <c r="A13" s="12"/>
      <c r="B13" s="103" t="s">
        <v>4</v>
      </c>
      <c r="C13" s="13" t="s">
        <v>5</v>
      </c>
      <c r="D13" s="14" t="s">
        <v>6</v>
      </c>
      <c r="E13" s="15" t="s">
        <v>7</v>
      </c>
      <c r="F13" s="12"/>
      <c r="G13" s="83"/>
    </row>
    <row r="14" spans="1:7" ht="40" x14ac:dyDescent="0.3">
      <c r="A14" s="12"/>
      <c r="B14" s="104"/>
      <c r="C14" s="16"/>
      <c r="D14" s="17" t="str">
        <f>IF(C14="","",C14*2.2)</f>
        <v/>
      </c>
      <c r="E14" s="84" t="s">
        <v>8</v>
      </c>
      <c r="F14" s="12"/>
    </row>
    <row r="15" spans="1:7" ht="16" customHeight="1" x14ac:dyDescent="0.3">
      <c r="A15" s="1"/>
      <c r="B15" s="105" t="s">
        <v>9</v>
      </c>
      <c r="C15" s="106"/>
      <c r="D15" s="107"/>
      <c r="E15" s="18" t="s">
        <v>10</v>
      </c>
      <c r="F15" s="1"/>
    </row>
    <row r="16" spans="1:7" x14ac:dyDescent="0.3">
      <c r="A16" s="1"/>
      <c r="B16" s="105"/>
      <c r="C16" s="106"/>
      <c r="D16" s="108"/>
      <c r="E16" s="19"/>
      <c r="F16" s="1"/>
    </row>
    <row r="17" spans="1:7" ht="17" customHeight="1" x14ac:dyDescent="0.3">
      <c r="A17" s="1"/>
      <c r="B17" s="110" t="s">
        <v>11</v>
      </c>
      <c r="C17" s="111" t="str">
        <f>IF(C15="","",IF(C15&gt;5,(C15-5)/10,-(5-C15)/10))</f>
        <v/>
      </c>
      <c r="D17" s="108"/>
      <c r="E17" s="20"/>
      <c r="F17" s="112"/>
    </row>
    <row r="18" spans="1:7" ht="25" thickBot="1" x14ac:dyDescent="0.35">
      <c r="A18" s="1"/>
      <c r="B18" s="110"/>
      <c r="C18" s="111"/>
      <c r="D18" s="109"/>
      <c r="E18" s="22"/>
      <c r="F18" s="112"/>
    </row>
    <row r="19" spans="1:7" ht="38" customHeight="1" thickBot="1" x14ac:dyDescent="0.35">
      <c r="A19" s="1"/>
      <c r="B19" s="113" t="s">
        <v>12</v>
      </c>
      <c r="C19" s="23" t="s">
        <v>5</v>
      </c>
      <c r="D19" s="13" t="s">
        <v>6</v>
      </c>
      <c r="E19" s="115" t="s">
        <v>13</v>
      </c>
      <c r="F19" s="21"/>
    </row>
    <row r="20" spans="1:7" ht="32" customHeight="1" thickBot="1" x14ac:dyDescent="0.45">
      <c r="A20" s="1"/>
      <c r="B20" s="114"/>
      <c r="C20" s="24" t="str">
        <f>IF(C17="","",IF(C17=0,C14,IF(C17&gt;5,C14-(C14*C17),C14-(C14*C17))))</f>
        <v/>
      </c>
      <c r="D20" s="25" t="str">
        <f>IF(C20="","",C20*2.2)</f>
        <v/>
      </c>
      <c r="E20" s="116"/>
      <c r="F20" s="1"/>
    </row>
    <row r="21" spans="1:7" ht="18" customHeight="1" thickBot="1" x14ac:dyDescent="0.45">
      <c r="A21" s="1"/>
      <c r="B21" s="26"/>
      <c r="C21" s="27"/>
      <c r="D21" s="28"/>
      <c r="E21" s="29"/>
      <c r="F21" s="1"/>
    </row>
    <row r="22" spans="1:7" ht="25" customHeight="1" thickBot="1" x14ac:dyDescent="0.35">
      <c r="A22" s="1"/>
      <c r="B22" s="85" t="s">
        <v>14</v>
      </c>
      <c r="C22" s="86"/>
      <c r="D22" s="86"/>
      <c r="E22" s="87"/>
      <c r="F22" s="30"/>
    </row>
    <row r="23" spans="1:7" ht="66" customHeight="1" x14ac:dyDescent="0.3">
      <c r="A23" s="1"/>
      <c r="B23" s="31" t="s">
        <v>15</v>
      </c>
      <c r="C23" s="32" t="str">
        <f>C20</f>
        <v/>
      </c>
      <c r="D23" s="33" t="s">
        <v>16</v>
      </c>
      <c r="E23" s="117" t="s">
        <v>17</v>
      </c>
      <c r="F23" s="1"/>
    </row>
    <row r="24" spans="1:7" ht="51" customHeight="1" x14ac:dyDescent="0.3">
      <c r="A24" s="1"/>
      <c r="B24" s="119" t="s">
        <v>18</v>
      </c>
      <c r="C24" s="120" t="str">
        <f>IF(C23="","",POWER(C23,0.75))</f>
        <v/>
      </c>
      <c r="D24" s="121" t="s">
        <v>19</v>
      </c>
      <c r="E24" s="118"/>
      <c r="F24" s="1"/>
    </row>
    <row r="25" spans="1:7" ht="47" customHeight="1" x14ac:dyDescent="0.3">
      <c r="A25" s="1"/>
      <c r="B25" s="119"/>
      <c r="C25" s="120"/>
      <c r="D25" s="121"/>
      <c r="E25" s="118" t="s">
        <v>20</v>
      </c>
      <c r="F25" s="1"/>
    </row>
    <row r="26" spans="1:7" x14ac:dyDescent="0.3">
      <c r="A26" s="1"/>
      <c r="B26" s="122" t="s">
        <v>21</v>
      </c>
      <c r="C26" s="125" t="str">
        <f>IF(C24="","",C24*70)</f>
        <v/>
      </c>
      <c r="D26" s="4" t="s">
        <v>22</v>
      </c>
      <c r="E26" s="118"/>
      <c r="F26" s="1"/>
    </row>
    <row r="27" spans="1:7" ht="29" customHeight="1" x14ac:dyDescent="0.3">
      <c r="A27" s="1"/>
      <c r="B27" s="122"/>
      <c r="C27" s="125"/>
      <c r="E27" s="118"/>
      <c r="F27" s="1"/>
      <c r="G27" s="36"/>
    </row>
    <row r="28" spans="1:7" x14ac:dyDescent="0.3">
      <c r="A28" s="1"/>
      <c r="B28" s="126" t="s">
        <v>23</v>
      </c>
      <c r="C28" s="129" t="str">
        <f>IF(C26="","",C26*0.8)</f>
        <v/>
      </c>
      <c r="D28" s="121" t="s">
        <v>24</v>
      </c>
      <c r="E28" s="118"/>
      <c r="F28" s="1"/>
      <c r="G28" s="37"/>
    </row>
    <row r="29" spans="1:7" ht="80" x14ac:dyDescent="0.3">
      <c r="A29" s="1"/>
      <c r="B29" s="127"/>
      <c r="C29" s="129"/>
      <c r="D29" s="121"/>
      <c r="E29" s="35" t="s">
        <v>25</v>
      </c>
      <c r="F29" s="1"/>
    </row>
    <row r="30" spans="1:7" ht="77" customHeight="1" x14ac:dyDescent="0.3">
      <c r="A30" s="1"/>
      <c r="B30" s="128"/>
      <c r="C30" s="129"/>
      <c r="D30" s="121"/>
      <c r="E30" s="38"/>
      <c r="F30" s="1"/>
    </row>
    <row r="31" spans="1:7" ht="60" hidden="1" x14ac:dyDescent="0.3">
      <c r="A31" s="1"/>
      <c r="B31" s="119" t="s">
        <v>26</v>
      </c>
      <c r="C31" s="130" t="str">
        <f>IF(C28="","",C28*0.1)</f>
        <v/>
      </c>
      <c r="D31" s="131" t="s">
        <v>27</v>
      </c>
      <c r="E31" s="40" t="s">
        <v>28</v>
      </c>
      <c r="F31" s="1"/>
    </row>
    <row r="32" spans="1:7" x14ac:dyDescent="0.3">
      <c r="A32" s="1"/>
      <c r="B32" s="119"/>
      <c r="C32" s="130"/>
      <c r="D32" s="132"/>
      <c r="E32" s="41"/>
      <c r="F32" s="1"/>
    </row>
    <row r="33" spans="1:7" ht="77" customHeight="1" x14ac:dyDescent="0.3">
      <c r="A33" s="1"/>
      <c r="B33" s="165" t="s">
        <v>29</v>
      </c>
      <c r="C33" s="129" t="str">
        <f>IF(C28="","",C28-C31)</f>
        <v/>
      </c>
      <c r="D33" s="131"/>
      <c r="E33" s="38"/>
      <c r="F33" s="1"/>
    </row>
    <row r="34" spans="1:7" ht="46" customHeight="1" thickBot="1" x14ac:dyDescent="0.35">
      <c r="A34" s="1"/>
      <c r="B34" s="166"/>
      <c r="C34" s="167"/>
      <c r="D34" s="168"/>
      <c r="E34" s="43"/>
      <c r="F34" s="1"/>
    </row>
    <row r="35" spans="1:7" ht="18" customHeight="1" thickBot="1" x14ac:dyDescent="0.35">
      <c r="A35" s="1"/>
      <c r="B35" s="44"/>
      <c r="C35" s="45"/>
      <c r="D35" s="46"/>
      <c r="E35" s="47"/>
      <c r="F35" s="1"/>
    </row>
    <row r="36" spans="1:7" ht="25" customHeight="1" thickBot="1" x14ac:dyDescent="0.35">
      <c r="A36" s="1"/>
      <c r="B36" s="153" t="s">
        <v>30</v>
      </c>
      <c r="C36" s="154"/>
      <c r="D36" s="154"/>
      <c r="E36" s="155"/>
      <c r="F36" s="1"/>
    </row>
    <row r="37" spans="1:7" ht="54" customHeight="1" x14ac:dyDescent="0.3">
      <c r="A37" s="1"/>
      <c r="B37" s="169" t="s">
        <v>31</v>
      </c>
      <c r="C37" s="170"/>
      <c r="D37" s="170"/>
      <c r="E37" s="171"/>
      <c r="F37" s="1"/>
    </row>
    <row r="38" spans="1:7" ht="44" x14ac:dyDescent="0.3">
      <c r="A38" s="1"/>
      <c r="B38" s="31" t="s">
        <v>66</v>
      </c>
      <c r="C38" s="48"/>
      <c r="D38" s="123" t="s">
        <v>67</v>
      </c>
      <c r="E38" s="82" t="s">
        <v>68</v>
      </c>
      <c r="F38" s="1"/>
    </row>
    <row r="39" spans="1:7" ht="38" thickBot="1" x14ac:dyDescent="0.35">
      <c r="A39" s="1"/>
      <c r="B39" s="49" t="s">
        <v>32</v>
      </c>
      <c r="C39" s="42"/>
      <c r="D39" s="124"/>
      <c r="E39" s="50"/>
      <c r="F39" s="1"/>
    </row>
    <row r="40" spans="1:7" ht="24" customHeight="1" thickBot="1" x14ac:dyDescent="0.35">
      <c r="A40" s="1"/>
      <c r="B40" s="51"/>
      <c r="C40" s="52"/>
      <c r="D40" s="53"/>
      <c r="E40" s="53"/>
      <c r="F40" s="1"/>
    </row>
    <row r="41" spans="1:7" ht="25" customHeight="1" thickBot="1" x14ac:dyDescent="0.35">
      <c r="A41" s="1"/>
      <c r="B41" s="153" t="s">
        <v>33</v>
      </c>
      <c r="C41" s="154"/>
      <c r="D41" s="154"/>
      <c r="E41" s="155"/>
      <c r="F41" s="1"/>
    </row>
    <row r="42" spans="1:7" ht="60" x14ac:dyDescent="0.3">
      <c r="A42" s="1"/>
      <c r="B42" s="31" t="s">
        <v>34</v>
      </c>
      <c r="C42" s="48"/>
      <c r="D42" s="54" t="s">
        <v>35</v>
      </c>
      <c r="E42" s="156" t="s">
        <v>36</v>
      </c>
      <c r="F42" s="1"/>
      <c r="G42" s="81"/>
    </row>
    <row r="43" spans="1:7" ht="44" customHeight="1" x14ac:dyDescent="0.3">
      <c r="A43" s="1"/>
      <c r="B43" s="34" t="s">
        <v>37</v>
      </c>
      <c r="C43" s="55"/>
      <c r="D43" s="56"/>
      <c r="E43" s="157"/>
      <c r="F43" s="1"/>
    </row>
    <row r="44" spans="1:7" ht="25" x14ac:dyDescent="0.3">
      <c r="A44" s="1"/>
      <c r="B44" s="34" t="s">
        <v>38</v>
      </c>
      <c r="C44" s="57" t="str">
        <f>IF(C42="","",(C42/C43*1000))</f>
        <v/>
      </c>
      <c r="D44" s="56"/>
      <c r="E44" s="58"/>
      <c r="F44" s="1"/>
    </row>
    <row r="45" spans="1:7" ht="50" x14ac:dyDescent="0.3">
      <c r="A45" s="1"/>
      <c r="B45" s="34" t="s">
        <v>39</v>
      </c>
      <c r="C45" s="59" t="str">
        <f>IF(C44="","",(C33/100)*C44)</f>
        <v/>
      </c>
      <c r="D45" s="56"/>
      <c r="E45" s="58"/>
      <c r="F45" s="1"/>
    </row>
    <row r="46" spans="1:7" ht="51" thickBot="1" x14ac:dyDescent="0.35">
      <c r="A46" s="1"/>
      <c r="B46" s="49" t="s">
        <v>40</v>
      </c>
      <c r="C46" s="60" t="str">
        <f>IF(C45="","",IF(C45&gt;=C39,"Yes",IF(C45&lt;C39,"No")))</f>
        <v/>
      </c>
      <c r="D46" s="61"/>
      <c r="E46" s="43"/>
      <c r="F46" s="1"/>
    </row>
    <row r="47" spans="1:7" ht="25" thickBot="1" x14ac:dyDescent="0.35">
      <c r="A47" s="1"/>
      <c r="B47" s="62"/>
      <c r="F47" s="1"/>
    </row>
    <row r="48" spans="1:7" ht="25" thickBot="1" x14ac:dyDescent="0.35">
      <c r="A48" s="1"/>
      <c r="B48" s="85" t="s">
        <v>41</v>
      </c>
      <c r="C48" s="86"/>
      <c r="D48" s="86"/>
      <c r="E48" s="87"/>
      <c r="F48" s="1"/>
    </row>
    <row r="49" spans="1:7" ht="100" customHeight="1" x14ac:dyDescent="0.3">
      <c r="A49" s="1"/>
      <c r="B49" s="158" t="s">
        <v>42</v>
      </c>
      <c r="C49" s="159"/>
      <c r="D49" s="161" t="s">
        <v>43</v>
      </c>
      <c r="E49" s="162"/>
      <c r="F49" s="1"/>
    </row>
    <row r="50" spans="1:7" ht="100" customHeight="1" x14ac:dyDescent="0.3">
      <c r="A50" s="1"/>
      <c r="B50" s="119"/>
      <c r="C50" s="160"/>
      <c r="D50" s="163" t="s">
        <v>44</v>
      </c>
      <c r="E50" s="164"/>
      <c r="F50" s="1"/>
    </row>
    <row r="51" spans="1:7" ht="75" customHeight="1" x14ac:dyDescent="0.3">
      <c r="A51" s="1"/>
      <c r="B51" s="34" t="s">
        <v>45</v>
      </c>
      <c r="C51" s="57" t="str">
        <f>IF(C49="","",C33/C49)</f>
        <v/>
      </c>
      <c r="D51" s="138" t="s">
        <v>46</v>
      </c>
      <c r="E51" s="139"/>
      <c r="F51" s="1"/>
    </row>
    <row r="52" spans="1:7" ht="51" thickBot="1" x14ac:dyDescent="0.35">
      <c r="A52" s="1"/>
      <c r="B52" s="64" t="s">
        <v>47</v>
      </c>
      <c r="C52" s="65" t="str">
        <f>IF(C51="","",C51/2)</f>
        <v/>
      </c>
      <c r="D52" s="140" t="s">
        <v>48</v>
      </c>
      <c r="E52" s="141"/>
      <c r="F52" s="1"/>
      <c r="G52" s="37"/>
    </row>
    <row r="53" spans="1:7" ht="22" customHeight="1" thickBot="1" x14ac:dyDescent="0.35">
      <c r="A53" s="1"/>
      <c r="B53" s="66"/>
      <c r="C53" s="67"/>
      <c r="D53" s="68"/>
      <c r="E53" s="69"/>
      <c r="F53" s="1"/>
    </row>
    <row r="54" spans="1:7" ht="25" customHeight="1" thickBot="1" x14ac:dyDescent="0.35">
      <c r="A54" s="1"/>
      <c r="B54" s="142" t="s">
        <v>49</v>
      </c>
      <c r="C54" s="143"/>
      <c r="D54" s="143"/>
      <c r="E54" s="143"/>
      <c r="F54" s="1"/>
    </row>
    <row r="55" spans="1:7" ht="38" x14ac:dyDescent="0.3">
      <c r="A55" s="1"/>
      <c r="B55" s="70" t="s">
        <v>50</v>
      </c>
      <c r="C55" s="71" t="str">
        <f>IF(C23="","",100*C23)</f>
        <v/>
      </c>
      <c r="D55" s="138" t="s">
        <v>51</v>
      </c>
      <c r="E55" s="139"/>
      <c r="F55" s="1"/>
    </row>
    <row r="56" spans="1:7" ht="25" customHeight="1" thickBot="1" x14ac:dyDescent="0.35">
      <c r="A56" s="1"/>
      <c r="B56" s="73"/>
      <c r="C56" s="5"/>
      <c r="D56" s="5"/>
      <c r="E56" s="6"/>
      <c r="F56" s="1"/>
    </row>
    <row r="57" spans="1:7" ht="25" thickBot="1" x14ac:dyDescent="0.35">
      <c r="A57" s="1"/>
      <c r="B57" s="147" t="s">
        <v>52</v>
      </c>
      <c r="C57" s="148"/>
      <c r="D57" s="149"/>
      <c r="E57" s="150"/>
      <c r="F57" s="1"/>
      <c r="G57" s="37"/>
    </row>
    <row r="58" spans="1:7" ht="58" customHeight="1" x14ac:dyDescent="0.3">
      <c r="A58" s="1"/>
      <c r="B58" s="31" t="s">
        <v>53</v>
      </c>
      <c r="C58" s="63"/>
      <c r="D58" s="138" t="s">
        <v>54</v>
      </c>
      <c r="E58" s="139"/>
      <c r="F58" s="1"/>
    </row>
    <row r="59" spans="1:7" ht="50" x14ac:dyDescent="0.3">
      <c r="A59" s="1"/>
      <c r="B59" s="34" t="s">
        <v>55</v>
      </c>
      <c r="C59" s="39" t="str">
        <f>C31</f>
        <v/>
      </c>
      <c r="D59" s="151" t="s">
        <v>56</v>
      </c>
      <c r="E59" s="152"/>
      <c r="F59" s="1"/>
    </row>
    <row r="60" spans="1:7" ht="42" customHeight="1" x14ac:dyDescent="0.3">
      <c r="A60" s="1"/>
      <c r="B60" s="72" t="s">
        <v>57</v>
      </c>
      <c r="C60" s="74" t="str">
        <f>IF(C58="","",C59/C58)</f>
        <v/>
      </c>
      <c r="D60" s="133" t="s">
        <v>58</v>
      </c>
      <c r="E60" s="134"/>
      <c r="F60" s="1"/>
    </row>
    <row r="61" spans="1:7" ht="25" thickBot="1" x14ac:dyDescent="0.35">
      <c r="A61" s="1"/>
      <c r="B61" s="73"/>
      <c r="C61" s="5"/>
      <c r="D61" s="5"/>
      <c r="E61" s="6"/>
      <c r="F61" s="1"/>
      <c r="G61" s="37"/>
    </row>
    <row r="62" spans="1:7" ht="43" customHeight="1" thickBot="1" x14ac:dyDescent="0.35">
      <c r="A62" s="1"/>
      <c r="B62" s="135" t="s">
        <v>59</v>
      </c>
      <c r="C62" s="136"/>
      <c r="D62" s="136"/>
      <c r="E62" s="137"/>
      <c r="F62" s="1"/>
    </row>
    <row r="63" spans="1:7" ht="43" customHeight="1" thickBot="1" x14ac:dyDescent="0.35">
      <c r="A63" s="1"/>
      <c r="B63" s="172" t="s">
        <v>60</v>
      </c>
      <c r="C63" s="173"/>
      <c r="D63" s="173"/>
      <c r="E63" s="173"/>
      <c r="F63" s="1"/>
    </row>
    <row r="64" spans="1:7" ht="37" customHeight="1" x14ac:dyDescent="0.3">
      <c r="A64" s="1"/>
      <c r="B64" s="75" t="s">
        <v>61</v>
      </c>
      <c r="C64" s="161"/>
      <c r="D64" s="174"/>
      <c r="E64" s="174"/>
      <c r="F64" s="1"/>
    </row>
    <row r="65" spans="1:6" ht="42" customHeight="1" thickBot="1" x14ac:dyDescent="0.35">
      <c r="A65" s="1"/>
      <c r="B65" s="76" t="s">
        <v>62</v>
      </c>
      <c r="C65" s="175"/>
      <c r="D65" s="176"/>
      <c r="E65" s="176"/>
      <c r="F65" s="1"/>
    </row>
    <row r="66" spans="1:6" ht="45" customHeight="1" x14ac:dyDescent="0.3">
      <c r="A66" s="1"/>
      <c r="B66" s="77" t="s">
        <v>63</v>
      </c>
      <c r="C66" s="163"/>
      <c r="D66" s="177"/>
      <c r="E66" s="177"/>
      <c r="F66" s="1"/>
    </row>
    <row r="67" spans="1:6" ht="48" customHeight="1" thickBot="1" x14ac:dyDescent="0.35">
      <c r="A67" s="1"/>
      <c r="B67" s="78" t="s">
        <v>62</v>
      </c>
      <c r="C67" s="175"/>
      <c r="D67" s="176"/>
      <c r="E67" s="176"/>
      <c r="F67" s="1"/>
    </row>
    <row r="68" spans="1:6" x14ac:dyDescent="0.3">
      <c r="A68" s="1"/>
      <c r="B68" s="62"/>
      <c r="F68" s="1"/>
    </row>
    <row r="69" spans="1:6" x14ac:dyDescent="0.3">
      <c r="A69" s="1"/>
      <c r="B69" s="178" t="s">
        <v>64</v>
      </c>
      <c r="C69" s="178"/>
      <c r="D69" s="178"/>
      <c r="E69" s="178"/>
      <c r="F69" s="1"/>
    </row>
    <row r="70" spans="1:6" x14ac:dyDescent="0.3">
      <c r="A70" s="1"/>
      <c r="B70" s="179" t="s">
        <v>65</v>
      </c>
      <c r="C70" s="179"/>
      <c r="D70" s="179"/>
      <c r="E70" s="179"/>
      <c r="F70" s="1"/>
    </row>
    <row r="71" spans="1:6" ht="25" customHeight="1" x14ac:dyDescent="0.3">
      <c r="A71" s="1"/>
      <c r="B71" s="1"/>
      <c r="C71" s="1"/>
      <c r="D71" s="1"/>
      <c r="E71" s="1"/>
      <c r="F71" s="1"/>
    </row>
  </sheetData>
  <mergeCells count="57">
    <mergeCell ref="B63:E63"/>
    <mergeCell ref="C64:E65"/>
    <mergeCell ref="C66:E67"/>
    <mergeCell ref="B69:E69"/>
    <mergeCell ref="B70:E70"/>
    <mergeCell ref="B2:E2"/>
    <mergeCell ref="B57:E57"/>
    <mergeCell ref="D58:E58"/>
    <mergeCell ref="D59:E59"/>
    <mergeCell ref="B41:E41"/>
    <mergeCell ref="E42:E43"/>
    <mergeCell ref="B48:E48"/>
    <mergeCell ref="B49:B50"/>
    <mergeCell ref="C49:C50"/>
    <mergeCell ref="D49:E49"/>
    <mergeCell ref="D50:E50"/>
    <mergeCell ref="B33:B34"/>
    <mergeCell ref="C33:C34"/>
    <mergeCell ref="D33:D34"/>
    <mergeCell ref="B36:E36"/>
    <mergeCell ref="B37:E37"/>
    <mergeCell ref="D60:E60"/>
    <mergeCell ref="B62:E62"/>
    <mergeCell ref="D51:E51"/>
    <mergeCell ref="D52:E52"/>
    <mergeCell ref="B54:E54"/>
    <mergeCell ref="D55:E55"/>
    <mergeCell ref="D38:D39"/>
    <mergeCell ref="C26:C27"/>
    <mergeCell ref="B28:B30"/>
    <mergeCell ref="C28:C30"/>
    <mergeCell ref="D28:D30"/>
    <mergeCell ref="B31:B32"/>
    <mergeCell ref="C31:C32"/>
    <mergeCell ref="D31:D32"/>
    <mergeCell ref="F17:F18"/>
    <mergeCell ref="B19:B20"/>
    <mergeCell ref="E19:E20"/>
    <mergeCell ref="B22:E22"/>
    <mergeCell ref="E23:E24"/>
    <mergeCell ref="B24:B25"/>
    <mergeCell ref="C24:C25"/>
    <mergeCell ref="D24:D25"/>
    <mergeCell ref="E25:E28"/>
    <mergeCell ref="B26:B27"/>
    <mergeCell ref="B13:B14"/>
    <mergeCell ref="B15:B16"/>
    <mergeCell ref="C15:C16"/>
    <mergeCell ref="D15:D18"/>
    <mergeCell ref="B17:B18"/>
    <mergeCell ref="C17:C18"/>
    <mergeCell ref="B12:E12"/>
    <mergeCell ref="B3:E3"/>
    <mergeCell ref="B4:E7"/>
    <mergeCell ref="B8:E8"/>
    <mergeCell ref="B9:E9"/>
    <mergeCell ref="B10:E10"/>
  </mergeCells>
  <conditionalFormatting sqref="C46">
    <cfRule type="cellIs" dxfId="1" priority="1" operator="greaterThanOrEqual">
      <formula>"Yes"</formula>
    </cfRule>
    <cfRule type="cellIs" dxfId="0" priority="2" operator="equal">
      <formula>"No"</formula>
    </cfRule>
  </conditionalFormatting>
  <hyperlinks>
    <hyperlink ref="D60:E60" r:id="rId1" display="https://caninearthritis.org/article/calories-treats/" xr:uid="{3003F9D2-8FF4-4F48-BBA9-3E2AEE456A77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Kirkby</dc:creator>
  <cp:lastModifiedBy>Aaron Shaw</cp:lastModifiedBy>
  <dcterms:created xsi:type="dcterms:W3CDTF">2025-08-27T16:29:24Z</dcterms:created>
  <dcterms:modified xsi:type="dcterms:W3CDTF">2025-09-15T15:28:47Z</dcterms:modified>
</cp:coreProperties>
</file>